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900" activeTab="1"/>
  </bookViews>
  <sheets>
    <sheet name="Sheet1" sheetId="1" r:id="rId1"/>
    <sheet name="2015.5-2015.6" sheetId="2" r:id="rId2"/>
  </sheets>
  <definedNames>
    <definedName name="_xlnm.Print_Area" localSheetId="1">'2015.5-2015.6'!$A$1:$K$40</definedName>
  </definedNames>
  <calcPr fullCalcOnLoad="1"/>
</workbook>
</file>

<file path=xl/sharedStrings.xml><?xml version="1.0" encoding="utf-8"?>
<sst xmlns="http://schemas.openxmlformats.org/spreadsheetml/2006/main" count="104" uniqueCount="64">
  <si>
    <r>
      <t xml:space="preserve">附件：     </t>
    </r>
    <r>
      <rPr>
        <b/>
        <sz val="16"/>
        <rFont val="宋体"/>
        <family val="0"/>
      </rPr>
      <t>2013年1-6月市直机关事业单位在编人员社保费核定标准表</t>
    </r>
  </si>
  <si>
    <t>险  种</t>
  </si>
  <si>
    <t>费基 （元）</t>
  </si>
  <si>
    <t>费率（%）</t>
  </si>
  <si>
    <t>缴费金额                   （元/人˙月）</t>
  </si>
  <si>
    <t>总费率</t>
  </si>
  <si>
    <t>单位费率</t>
  </si>
  <si>
    <t>个人费率</t>
  </si>
  <si>
    <t>合计</t>
  </si>
  <si>
    <t>单位</t>
  </si>
  <si>
    <t>个人</t>
  </si>
  <si>
    <t>基本养老保险</t>
  </si>
  <si>
    <t>基本医疗保险</t>
  </si>
  <si>
    <t>生育保险</t>
  </si>
  <si>
    <t>工伤保险</t>
  </si>
  <si>
    <t>失业保险</t>
  </si>
  <si>
    <t>合      计</t>
  </si>
  <si>
    <t xml:space="preserve"> 二○一五年佛山市市直机关事业单位社保费计算标准</t>
  </si>
  <si>
    <t>（2015.05.01—2015.6.30）</t>
  </si>
  <si>
    <t>缴费率%</t>
  </si>
  <si>
    <t>缴费基数（按各险种下限计算）</t>
  </si>
  <si>
    <t>说明</t>
  </si>
  <si>
    <t>总  比  例</t>
  </si>
  <si>
    <t xml:space="preserve">一类   </t>
  </si>
  <si>
    <t>1、按照文件规定，养老保险缴费基数下限调整为2408元，上限为2013年度省城镇非私营单位在岗职工月平均工资4468元的300%即13404元。</t>
  </si>
  <si>
    <t>二类</t>
  </si>
  <si>
    <t>A</t>
  </si>
  <si>
    <t>B</t>
  </si>
  <si>
    <t>三类</t>
  </si>
  <si>
    <t>单位缴纳部分</t>
  </si>
  <si>
    <t>2、医疗保险缴费基数统一按2013年度市城镇非私营单位在岗职工月平均工资4196元的80%，即3357元确定。</t>
  </si>
  <si>
    <t xml:space="preserve">三类   </t>
  </si>
  <si>
    <t>3、生育保险缴费基数在2013年度市城镇非私营单位在岗职工月平均工资4196元的75%—300%（下限3147元—上限12588元）范围内，根据参保人2013年度月均工资收入核定。参保人2013年度月均工资收入低于下限的，按下限3147元核定；高于上限的，按上限12588元核定。</t>
  </si>
  <si>
    <t>个人缴纳部分</t>
  </si>
  <si>
    <t>养老保险</t>
  </si>
  <si>
    <t>小  计</t>
  </si>
  <si>
    <t>企</t>
  </si>
  <si>
    <t>其</t>
  </si>
  <si>
    <t>(上限13404元</t>
  </si>
  <si>
    <t>单位缴纳</t>
  </si>
  <si>
    <t>下限2408元)</t>
  </si>
  <si>
    <t>个人缴纳</t>
  </si>
  <si>
    <r>
      <t xml:space="preserve">医疗保险                        </t>
    </r>
    <r>
      <rPr>
        <sz val="14"/>
        <rFont val="仿宋_GB2312"/>
        <family val="0"/>
      </rPr>
      <t>(统一3357元)</t>
    </r>
  </si>
  <si>
    <t>4、工伤保险缴费基数在2013年度市城镇非私营单位在岗职工月平均工资4196元的60%—300%（下限2518元—上限12588元）范围内，根据参保人2013年度月均工资收入核定。参保人2013年度月均工资收入低于下限的，按下限2518元核定；高于上限的，按上限12588元核定。</t>
  </si>
  <si>
    <r>
      <t xml:space="preserve">生育保险                                                                                                                                                          </t>
    </r>
    <r>
      <rPr>
        <sz val="14"/>
        <rFont val="仿宋_GB2312"/>
        <family val="0"/>
      </rPr>
      <t>（上限12588元                                                                                                                                                                          下限3147元）</t>
    </r>
  </si>
  <si>
    <t>业</t>
  </si>
  <si>
    <t>中</t>
  </si>
  <si>
    <t>(上限12588元</t>
  </si>
  <si>
    <t>失业保险缴费基数下限为市最低月工资标准1510元，上限为2013年度市城镇非私营单位在岗职工月平均工资4196元的300%即12588元。参保人2013年度月均工资收入低于下限的，按下限核定；高于上限的，按上限核定。</t>
  </si>
  <si>
    <t>下限1510元)</t>
  </si>
  <si>
    <t>一类</t>
  </si>
  <si>
    <t>下限2518元)</t>
  </si>
  <si>
    <t>5、市直机关事业单位工伤类别都按一类。</t>
  </si>
  <si>
    <t>机</t>
  </si>
  <si>
    <t>小   计</t>
  </si>
  <si>
    <t>市直机关、事业单位在编人员缴费基数为：</t>
  </si>
  <si>
    <t>关</t>
  </si>
  <si>
    <t>养老：4139元；</t>
  </si>
  <si>
    <t>医疗保险</t>
  </si>
  <si>
    <t>失业：1510元；</t>
  </si>
  <si>
    <t>事</t>
  </si>
  <si>
    <t>工伤：2518元；</t>
  </si>
  <si>
    <t>医疗：3357元；</t>
  </si>
  <si>
    <t>生育：3147元。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</si>
</sst>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9">
    <font>
      <sz val="12"/>
      <name val="宋体"/>
      <family val="0"/>
    </font>
    <font>
      <b/>
      <sz val="16"/>
      <name val="宋体"/>
      <family val="0"/>
    </font>
    <font>
      <sz val="14"/>
      <name val="仿宋_GB2312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14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b/>
      <sz val="18"/>
      <color indexed="62"/>
      <name val="宋体"/>
      <family val="0"/>
    </font>
    <font>
      <sz val="12"/>
      <color indexed="62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10"/>
      <name val="Times New Roman"/>
      <family val="1"/>
    </font>
    <font>
      <sz val="15"/>
      <name val="Times New Roman"/>
      <family val="1"/>
    </font>
    <font>
      <b/>
      <sz val="12"/>
      <name val="仿宋_GB2312"/>
      <family val="0"/>
    </font>
    <font>
      <b/>
      <sz val="14"/>
      <name val="仿宋_GB2312"/>
      <family val="0"/>
    </font>
    <font>
      <sz val="14"/>
      <name val="宋体"/>
      <family val="0"/>
    </font>
    <font>
      <b/>
      <sz val="14"/>
      <name val="宋体"/>
      <family val="0"/>
    </font>
    <font>
      <b/>
      <sz val="13"/>
      <name val="仿宋_GB2312"/>
      <family val="0"/>
    </font>
    <font>
      <sz val="13"/>
      <name val="仿宋_GB2312"/>
      <family val="0"/>
    </font>
    <font>
      <sz val="16"/>
      <name val="宋体"/>
      <family val="0"/>
    </font>
    <font>
      <sz val="11"/>
      <name val="黑体"/>
      <family val="3"/>
    </font>
    <font>
      <b/>
      <sz val="24"/>
      <name val="黑体"/>
      <family val="3"/>
    </font>
    <font>
      <sz val="18"/>
      <name val="黑体"/>
      <family val="3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bgColor indexed="9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38" fillId="17" borderId="0" applyNumberFormat="0" applyBorder="0" applyAlignment="0" applyProtection="0"/>
    <xf numFmtId="0" fontId="9" fillId="2" borderId="8" applyNumberFormat="0" applyAlignment="0" applyProtection="0"/>
    <xf numFmtId="0" fontId="19" fillId="3" borderId="5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4" borderId="9" applyNumberFormat="0" applyFont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1" fillId="0" borderId="15" xfId="0" applyFont="1" applyBorder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0" fontId="21" fillId="18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17" xfId="0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5" fillId="0" borderId="21" xfId="0" applyFont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5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0" fontId="27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top" wrapText="1"/>
    </xf>
    <xf numFmtId="0" fontId="25" fillId="0" borderId="20" xfId="0" applyFont="1" applyBorder="1" applyAlignment="1">
      <alignment vertical="top" wrapText="1"/>
    </xf>
    <xf numFmtId="0" fontId="28" fillId="0" borderId="15" xfId="0" applyFont="1" applyBorder="1" applyAlignment="1">
      <alignment horizontal="center" vertical="center" wrapText="1"/>
    </xf>
    <xf numFmtId="177" fontId="25" fillId="0" borderId="18" xfId="0" applyNumberFormat="1" applyFont="1" applyBorder="1" applyAlignment="1">
      <alignment horizontal="center" vertical="center" wrapText="1"/>
    </xf>
    <xf numFmtId="177" fontId="25" fillId="18" borderId="18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6" fillId="0" borderId="17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18" borderId="2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5" fillId="18" borderId="23" xfId="0" applyFont="1" applyFill="1" applyBorder="1" applyAlignment="1">
      <alignment horizontal="center" vertical="center" wrapText="1"/>
    </xf>
    <xf numFmtId="0" fontId="25" fillId="18" borderId="26" xfId="0" applyFont="1" applyFill="1" applyBorder="1" applyAlignment="1">
      <alignment horizontal="center" vertical="center" wrapText="1"/>
    </xf>
    <xf numFmtId="0" fontId="25" fillId="18" borderId="14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5" fillId="18" borderId="18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" fillId="18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8" xfId="0" applyFont="1" applyBorder="1" applyAlignment="1">
      <alignment vertical="center" wrapText="1"/>
    </xf>
    <xf numFmtId="0" fontId="29" fillId="0" borderId="20" xfId="0" applyFont="1" applyBorder="1" applyAlignment="1">
      <alignment horizontal="left" vertical="center" wrapText="1"/>
    </xf>
    <xf numFmtId="0" fontId="25" fillId="18" borderId="25" xfId="0" applyFont="1" applyFill="1" applyBorder="1" applyAlignment="1">
      <alignment horizontal="center" vertical="center" wrapText="1"/>
    </xf>
    <xf numFmtId="0" fontId="25" fillId="18" borderId="27" xfId="0" applyFont="1" applyFill="1" applyBorder="1" applyAlignment="1">
      <alignment horizontal="center" vertical="center" wrapText="1"/>
    </xf>
    <xf numFmtId="0" fontId="25" fillId="18" borderId="28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horizontal="center" vertical="center" wrapText="1"/>
    </xf>
    <xf numFmtId="0" fontId="25" fillId="18" borderId="15" xfId="0" applyFont="1" applyFill="1" applyBorder="1" applyAlignment="1">
      <alignment horizontal="center" vertical="center" wrapText="1"/>
    </xf>
    <xf numFmtId="0" fontId="25" fillId="18" borderId="24" xfId="0" applyFont="1" applyFill="1" applyBorder="1" applyAlignment="1">
      <alignment horizontal="center" vertical="center" wrapText="1"/>
    </xf>
    <xf numFmtId="0" fontId="25" fillId="18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说明文本" xfId="60"/>
    <cellStyle name="无色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9.125" style="0" customWidth="1"/>
    <col min="2" max="2" width="12.125" style="0" customWidth="1"/>
    <col min="3" max="3" width="12.875" style="0" customWidth="1"/>
    <col min="4" max="4" width="13.125" style="0" customWidth="1"/>
    <col min="5" max="5" width="10.625" style="0" customWidth="1"/>
    <col min="6" max="6" width="14.125" style="0" customWidth="1"/>
    <col min="7" max="7" width="9.375" style="0" bestFit="1" customWidth="1"/>
  </cols>
  <sheetData>
    <row r="1" spans="1:8" ht="33.75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15">
      <c r="A2" s="51"/>
      <c r="B2" s="51"/>
      <c r="C2" s="51"/>
      <c r="D2" s="51"/>
      <c r="E2" s="51"/>
      <c r="F2" s="51"/>
      <c r="G2" s="51"/>
      <c r="H2" s="51"/>
    </row>
    <row r="3" spans="1:8" ht="36.75" customHeight="1">
      <c r="A3" s="52" t="s">
        <v>1</v>
      </c>
      <c r="B3" s="52" t="s">
        <v>2</v>
      </c>
      <c r="C3" s="52" t="s">
        <v>3</v>
      </c>
      <c r="D3" s="52"/>
      <c r="E3" s="53"/>
      <c r="F3" s="52" t="s">
        <v>4</v>
      </c>
      <c r="G3" s="52"/>
      <c r="H3" s="52"/>
    </row>
    <row r="4" spans="1:8" ht="36.75" customHeight="1">
      <c r="A4" s="52"/>
      <c r="B4" s="54"/>
      <c r="C4" s="2" t="s">
        <v>5</v>
      </c>
      <c r="D4" s="2" t="s">
        <v>6</v>
      </c>
      <c r="E4" s="6" t="s">
        <v>7</v>
      </c>
      <c r="F4" s="2" t="s">
        <v>8</v>
      </c>
      <c r="G4" s="2" t="s">
        <v>9</v>
      </c>
      <c r="H4" s="2" t="s">
        <v>10</v>
      </c>
    </row>
    <row r="5" spans="1:9" ht="37.5" customHeight="1">
      <c r="A5" s="2" t="s">
        <v>11</v>
      </c>
      <c r="B5" s="1">
        <v>4139</v>
      </c>
      <c r="C5" s="1">
        <v>28</v>
      </c>
      <c r="D5" s="1">
        <v>20</v>
      </c>
      <c r="E5" s="5">
        <v>8</v>
      </c>
      <c r="F5" s="4">
        <f>B5*C5/100</f>
        <v>1158.92</v>
      </c>
      <c r="G5" s="4">
        <f>B5*D5/100</f>
        <v>827.8</v>
      </c>
      <c r="H5" s="4">
        <f>B5*E5/100</f>
        <v>331.12</v>
      </c>
      <c r="I5" s="3"/>
    </row>
    <row r="6" spans="1:9" ht="37.5" customHeight="1">
      <c r="A6" s="2" t="s">
        <v>12</v>
      </c>
      <c r="B6" s="1">
        <v>3357</v>
      </c>
      <c r="C6" s="1">
        <v>7.6</v>
      </c>
      <c r="D6" s="1">
        <v>5.6</v>
      </c>
      <c r="E6" s="5">
        <v>2</v>
      </c>
      <c r="F6" s="4">
        <f>B6*C6/100</f>
        <v>255.13199999999998</v>
      </c>
      <c r="G6" s="4">
        <f>B6*D6/100</f>
        <v>187.99199999999996</v>
      </c>
      <c r="H6" s="4">
        <f>B6*E6/100</f>
        <v>67.14</v>
      </c>
      <c r="I6" s="3"/>
    </row>
    <row r="7" spans="1:9" ht="37.5" customHeight="1">
      <c r="A7" s="2" t="s">
        <v>13</v>
      </c>
      <c r="B7" s="1">
        <v>3147</v>
      </c>
      <c r="C7" s="1">
        <v>0.9</v>
      </c>
      <c r="D7" s="1">
        <v>0.9</v>
      </c>
      <c r="E7" s="5">
        <v>0</v>
      </c>
      <c r="F7" s="4">
        <f>B7*C7/100</f>
        <v>28.323</v>
      </c>
      <c r="G7" s="4">
        <f>B7*D7/100</f>
        <v>28.323</v>
      </c>
      <c r="H7" s="4">
        <f>B7*E7/100</f>
        <v>0</v>
      </c>
      <c r="I7" s="3"/>
    </row>
    <row r="8" spans="1:9" ht="37.5" customHeight="1">
      <c r="A8" s="2" t="s">
        <v>14</v>
      </c>
      <c r="B8" s="1">
        <v>2518</v>
      </c>
      <c r="C8" s="4">
        <v>0.45</v>
      </c>
      <c r="D8" s="4">
        <v>0.45</v>
      </c>
      <c r="E8" s="5">
        <v>0</v>
      </c>
      <c r="F8" s="4">
        <f>B8*C8/100</f>
        <v>11.331000000000001</v>
      </c>
      <c r="G8" s="4">
        <f>B8*D8/100</f>
        <v>11.331000000000001</v>
      </c>
      <c r="H8" s="4">
        <f>B8*E8/100</f>
        <v>0</v>
      </c>
      <c r="I8" s="3"/>
    </row>
    <row r="9" spans="1:9" ht="37.5" customHeight="1">
      <c r="A9" s="9" t="s">
        <v>15</v>
      </c>
      <c r="B9" s="8">
        <v>1310</v>
      </c>
      <c r="C9" s="8">
        <v>1</v>
      </c>
      <c r="D9" s="8">
        <v>0.5</v>
      </c>
      <c r="E9" s="7">
        <v>0.5</v>
      </c>
      <c r="F9" s="4">
        <f>B9*C9/100</f>
        <v>13.1</v>
      </c>
      <c r="G9" s="4">
        <f>B9*D9/100</f>
        <v>6.55</v>
      </c>
      <c r="H9" s="4">
        <f>B9*E9/100</f>
        <v>6.55</v>
      </c>
      <c r="I9" s="3"/>
    </row>
    <row r="10" spans="1:8" ht="37.5" customHeight="1">
      <c r="A10" s="52" t="s">
        <v>16</v>
      </c>
      <c r="B10" s="52"/>
      <c r="C10" s="1">
        <f aca="true" t="shared" si="0" ref="C10:H10">SUM(C5:C9)</f>
        <v>37.95</v>
      </c>
      <c r="D10" s="1">
        <f t="shared" si="0"/>
        <v>27.45</v>
      </c>
      <c r="E10" s="1">
        <f t="shared" si="0"/>
        <v>10.5</v>
      </c>
      <c r="F10" s="4">
        <f t="shared" si="0"/>
        <v>1466.806</v>
      </c>
      <c r="G10" s="4">
        <f t="shared" si="0"/>
        <v>1061.9959999999999</v>
      </c>
      <c r="H10" s="1">
        <f t="shared" si="0"/>
        <v>404.81</v>
      </c>
    </row>
  </sheetData>
  <sheetProtection/>
  <mergeCells count="7">
    <mergeCell ref="A1:H1"/>
    <mergeCell ref="A2:H2"/>
    <mergeCell ref="C3:E3"/>
    <mergeCell ref="F3:H3"/>
    <mergeCell ref="A10:B10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O8" sqref="O8"/>
    </sheetView>
  </sheetViews>
  <sheetFormatPr defaultColWidth="11.125" defaultRowHeight="14.25"/>
  <cols>
    <col min="1" max="2" width="4.875" style="0" customWidth="1"/>
    <col min="3" max="3" width="18.625" style="0" customWidth="1"/>
    <col min="4" max="4" width="11.50390625" style="0" customWidth="1"/>
    <col min="5" max="9" width="8.125" style="0" customWidth="1"/>
    <col min="10" max="10" width="13.125" style="0" customWidth="1"/>
    <col min="11" max="11" width="28.625" style="0" customWidth="1"/>
  </cols>
  <sheetData>
    <row r="1" spans="1:11" ht="30.75" customHeight="1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.75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45" customHeight="1">
      <c r="A3" s="57"/>
      <c r="B3" s="58"/>
      <c r="C3" s="58"/>
      <c r="D3" s="59"/>
      <c r="E3" s="60" t="s">
        <v>19</v>
      </c>
      <c r="F3" s="61"/>
      <c r="G3" s="61"/>
      <c r="H3" s="61"/>
      <c r="I3" s="62"/>
      <c r="J3" s="48" t="s">
        <v>20</v>
      </c>
      <c r="K3" s="10" t="s">
        <v>21</v>
      </c>
    </row>
    <row r="4" spans="1:11" ht="24.75" customHeight="1">
      <c r="A4" s="31"/>
      <c r="B4" s="88" t="s">
        <v>22</v>
      </c>
      <c r="C4" s="89"/>
      <c r="D4" s="90"/>
      <c r="E4" s="30" t="s">
        <v>23</v>
      </c>
      <c r="F4" s="63">
        <v>30.35</v>
      </c>
      <c r="G4" s="64"/>
      <c r="H4" s="64"/>
      <c r="I4" s="65"/>
      <c r="J4" s="47">
        <f>J8+J12</f>
        <v>795.4200000000001</v>
      </c>
      <c r="K4" s="78" t="s">
        <v>24</v>
      </c>
    </row>
    <row r="5" spans="1:11" ht="24.75" customHeight="1">
      <c r="A5" s="28"/>
      <c r="B5" s="91"/>
      <c r="C5" s="92"/>
      <c r="D5" s="93"/>
      <c r="E5" s="76" t="s">
        <v>25</v>
      </c>
      <c r="F5" s="63" t="s">
        <v>26</v>
      </c>
      <c r="G5" s="65"/>
      <c r="H5" s="63">
        <v>30.65</v>
      </c>
      <c r="I5" s="65"/>
      <c r="J5" s="47">
        <f>J9+J12</f>
        <v>802.98</v>
      </c>
      <c r="K5" s="79"/>
    </row>
    <row r="6" spans="1:11" ht="24.75" customHeight="1">
      <c r="A6" s="28"/>
      <c r="B6" s="91"/>
      <c r="C6" s="92"/>
      <c r="D6" s="93"/>
      <c r="E6" s="71"/>
      <c r="F6" s="63" t="s">
        <v>27</v>
      </c>
      <c r="G6" s="65"/>
      <c r="H6" s="63">
        <v>31.025</v>
      </c>
      <c r="I6" s="65"/>
      <c r="J6" s="47">
        <f>J10+J12</f>
        <v>812.4200000000001</v>
      </c>
      <c r="K6" s="79"/>
    </row>
    <row r="7" spans="1:11" ht="30.75" customHeight="1">
      <c r="A7" s="25"/>
      <c r="B7" s="91"/>
      <c r="C7" s="94"/>
      <c r="D7" s="95"/>
      <c r="E7" s="30" t="s">
        <v>28</v>
      </c>
      <c r="F7" s="63">
        <v>31.4</v>
      </c>
      <c r="G7" s="64"/>
      <c r="H7" s="64"/>
      <c r="I7" s="65"/>
      <c r="J7" s="47">
        <f>J11+J12</f>
        <v>821.8599999999999</v>
      </c>
      <c r="K7" s="79"/>
    </row>
    <row r="8" spans="1:11" ht="24.75" customHeight="1">
      <c r="A8" s="28"/>
      <c r="B8" s="29"/>
      <c r="C8" s="66" t="s">
        <v>29</v>
      </c>
      <c r="D8" s="66"/>
      <c r="E8" s="22" t="s">
        <v>23</v>
      </c>
      <c r="F8" s="66">
        <v>19.85</v>
      </c>
      <c r="G8" s="66"/>
      <c r="H8" s="66"/>
      <c r="I8" s="66"/>
      <c r="J8" s="45">
        <f>J14+J17+J19+J21+J23</f>
        <v>528.09</v>
      </c>
      <c r="K8" s="80" t="s">
        <v>30</v>
      </c>
    </row>
    <row r="9" spans="1:11" ht="24.75" customHeight="1">
      <c r="A9" s="25"/>
      <c r="B9" s="32"/>
      <c r="C9" s="66"/>
      <c r="D9" s="66"/>
      <c r="E9" s="77" t="s">
        <v>25</v>
      </c>
      <c r="F9" s="66" t="s">
        <v>26</v>
      </c>
      <c r="G9" s="66"/>
      <c r="H9" s="66">
        <v>20.15</v>
      </c>
      <c r="I9" s="66"/>
      <c r="J9" s="45">
        <f>J14+J17+J19+J21+J24</f>
        <v>535.65</v>
      </c>
      <c r="K9" s="81"/>
    </row>
    <row r="10" spans="1:11" ht="24.75" customHeight="1">
      <c r="A10" s="36"/>
      <c r="B10" s="32"/>
      <c r="C10" s="66"/>
      <c r="D10" s="66"/>
      <c r="E10" s="77"/>
      <c r="F10" s="66" t="s">
        <v>27</v>
      </c>
      <c r="G10" s="66"/>
      <c r="H10" s="66">
        <v>20.525</v>
      </c>
      <c r="I10" s="66"/>
      <c r="J10" s="45">
        <f>J14+J17+J19+J21+J25</f>
        <v>545.09</v>
      </c>
      <c r="K10" s="82"/>
    </row>
    <row r="11" spans="1:11" ht="24.75" customHeight="1">
      <c r="A11" s="36"/>
      <c r="B11" s="32"/>
      <c r="C11" s="66"/>
      <c r="D11" s="66"/>
      <c r="E11" s="22" t="s">
        <v>31</v>
      </c>
      <c r="F11" s="66">
        <v>20.9</v>
      </c>
      <c r="G11" s="66"/>
      <c r="H11" s="66"/>
      <c r="I11" s="66"/>
      <c r="J11" s="45">
        <f>J14+J17+J19+J21+J26</f>
        <v>554.53</v>
      </c>
      <c r="K11" s="83" t="s">
        <v>32</v>
      </c>
    </row>
    <row r="12" spans="1:11" ht="24.75" customHeight="1">
      <c r="A12" s="36"/>
      <c r="B12" s="32"/>
      <c r="C12" s="67" t="s">
        <v>33</v>
      </c>
      <c r="D12" s="66"/>
      <c r="E12" s="66">
        <v>10.5</v>
      </c>
      <c r="F12" s="66"/>
      <c r="G12" s="66"/>
      <c r="H12" s="66"/>
      <c r="I12" s="66"/>
      <c r="J12" s="45">
        <f>J15+J18+J22</f>
        <v>267.33</v>
      </c>
      <c r="K12" s="84"/>
    </row>
    <row r="13" spans="1:11" ht="24.75" customHeight="1">
      <c r="A13" s="32"/>
      <c r="B13" s="40"/>
      <c r="C13" s="29" t="s">
        <v>34</v>
      </c>
      <c r="D13" s="41" t="s">
        <v>35</v>
      </c>
      <c r="E13" s="66">
        <v>21</v>
      </c>
      <c r="F13" s="66"/>
      <c r="G13" s="66"/>
      <c r="H13" s="66"/>
      <c r="I13" s="66"/>
      <c r="J13" s="45">
        <f>J14+J15</f>
        <v>505.68</v>
      </c>
      <c r="K13" s="84"/>
    </row>
    <row r="14" spans="1:11" ht="24.75" customHeight="1">
      <c r="A14" s="32" t="s">
        <v>36</v>
      </c>
      <c r="B14" s="40" t="s">
        <v>37</v>
      </c>
      <c r="C14" s="25" t="s">
        <v>38</v>
      </c>
      <c r="D14" s="41" t="s">
        <v>39</v>
      </c>
      <c r="E14" s="66">
        <v>13</v>
      </c>
      <c r="F14" s="66"/>
      <c r="G14" s="66"/>
      <c r="H14" s="66"/>
      <c r="I14" s="66"/>
      <c r="J14" s="45">
        <v>313.04</v>
      </c>
      <c r="K14" s="84"/>
    </row>
    <row r="15" spans="1:11" ht="24.75" customHeight="1">
      <c r="A15" s="36"/>
      <c r="B15" s="40"/>
      <c r="C15" s="43" t="s">
        <v>40</v>
      </c>
      <c r="D15" s="41" t="s">
        <v>41</v>
      </c>
      <c r="E15" s="66">
        <v>8</v>
      </c>
      <c r="F15" s="66"/>
      <c r="G15" s="66"/>
      <c r="H15" s="66"/>
      <c r="I15" s="66"/>
      <c r="J15" s="45">
        <v>192.64</v>
      </c>
      <c r="K15" s="84"/>
    </row>
    <row r="16" spans="1:11" ht="24.75" customHeight="1">
      <c r="A16" s="36"/>
      <c r="B16" s="32"/>
      <c r="C16" s="74" t="s">
        <v>42</v>
      </c>
      <c r="D16" s="22" t="s">
        <v>35</v>
      </c>
      <c r="E16" s="66">
        <v>7</v>
      </c>
      <c r="F16" s="66"/>
      <c r="G16" s="66"/>
      <c r="H16" s="66"/>
      <c r="I16" s="66"/>
      <c r="J16" s="45">
        <v>234.99</v>
      </c>
      <c r="K16" s="84"/>
    </row>
    <row r="17" spans="1:11" ht="24.75" customHeight="1">
      <c r="A17" s="36"/>
      <c r="B17" s="32"/>
      <c r="C17" s="66"/>
      <c r="D17" s="22" t="s">
        <v>39</v>
      </c>
      <c r="E17" s="66">
        <v>5</v>
      </c>
      <c r="F17" s="66"/>
      <c r="G17" s="66"/>
      <c r="H17" s="66"/>
      <c r="I17" s="66"/>
      <c r="J17" s="45">
        <v>167.85</v>
      </c>
      <c r="K17" s="84" t="s">
        <v>43</v>
      </c>
    </row>
    <row r="18" spans="1:12" ht="36" customHeight="1">
      <c r="A18" s="36"/>
      <c r="B18" s="32"/>
      <c r="C18" s="67"/>
      <c r="D18" s="22" t="s">
        <v>41</v>
      </c>
      <c r="E18" s="66">
        <v>2</v>
      </c>
      <c r="F18" s="66"/>
      <c r="G18" s="66"/>
      <c r="H18" s="66"/>
      <c r="I18" s="66"/>
      <c r="J18" s="49">
        <v>67.14</v>
      </c>
      <c r="K18" s="84"/>
      <c r="L18" s="46"/>
    </row>
    <row r="19" spans="1:12" ht="57" customHeight="1">
      <c r="A19" s="36"/>
      <c r="B19" s="40"/>
      <c r="C19" s="29" t="s">
        <v>44</v>
      </c>
      <c r="D19" s="41" t="s">
        <v>39</v>
      </c>
      <c r="E19" s="68">
        <v>0.9</v>
      </c>
      <c r="F19" s="69"/>
      <c r="G19" s="69"/>
      <c r="H19" s="69"/>
      <c r="I19" s="69"/>
      <c r="J19" s="21">
        <v>28.32</v>
      </c>
      <c r="K19" s="84"/>
      <c r="L19" s="46"/>
    </row>
    <row r="20" spans="1:12" ht="24.75" customHeight="1">
      <c r="A20" s="32" t="s">
        <v>45</v>
      </c>
      <c r="B20" s="40" t="s">
        <v>46</v>
      </c>
      <c r="C20" s="29" t="s">
        <v>15</v>
      </c>
      <c r="D20" s="41" t="s">
        <v>35</v>
      </c>
      <c r="E20" s="66">
        <v>1</v>
      </c>
      <c r="F20" s="66"/>
      <c r="G20" s="66"/>
      <c r="H20" s="66"/>
      <c r="I20" s="68"/>
      <c r="J20" s="21">
        <f>J21+J22</f>
        <v>15.1</v>
      </c>
      <c r="K20" s="84"/>
      <c r="L20" s="46"/>
    </row>
    <row r="21" spans="1:12" ht="27" customHeight="1">
      <c r="A21" s="36"/>
      <c r="B21" s="42"/>
      <c r="C21" s="25" t="s">
        <v>47</v>
      </c>
      <c r="D21" s="41" t="s">
        <v>39</v>
      </c>
      <c r="E21" s="66">
        <v>0.5</v>
      </c>
      <c r="F21" s="66"/>
      <c r="G21" s="66"/>
      <c r="H21" s="66"/>
      <c r="I21" s="68"/>
      <c r="J21" s="21">
        <v>7.55</v>
      </c>
      <c r="K21" s="84" t="s">
        <v>48</v>
      </c>
      <c r="L21" s="46"/>
    </row>
    <row r="22" spans="1:12" ht="27" customHeight="1">
      <c r="A22" s="36"/>
      <c r="B22" s="42"/>
      <c r="C22" s="43" t="s">
        <v>49</v>
      </c>
      <c r="D22" s="41" t="s">
        <v>41</v>
      </c>
      <c r="E22" s="66">
        <v>0.5</v>
      </c>
      <c r="F22" s="66"/>
      <c r="G22" s="66"/>
      <c r="H22" s="66"/>
      <c r="I22" s="68"/>
      <c r="J22" s="21">
        <v>7.55</v>
      </c>
      <c r="K22" s="84"/>
      <c r="L22" s="46"/>
    </row>
    <row r="23" spans="1:11" ht="27" customHeight="1">
      <c r="A23" s="36"/>
      <c r="B23" s="42"/>
      <c r="C23" s="32" t="s">
        <v>14</v>
      </c>
      <c r="D23" s="62" t="s">
        <v>39</v>
      </c>
      <c r="E23" s="21" t="s">
        <v>50</v>
      </c>
      <c r="F23" s="66">
        <v>0.45</v>
      </c>
      <c r="G23" s="66"/>
      <c r="H23" s="66"/>
      <c r="I23" s="68"/>
      <c r="J23" s="21">
        <v>11.33</v>
      </c>
      <c r="K23" s="84"/>
    </row>
    <row r="24" spans="1:11" ht="27" customHeight="1">
      <c r="A24" s="36"/>
      <c r="B24" s="42"/>
      <c r="C24" s="25" t="s">
        <v>47</v>
      </c>
      <c r="D24" s="62"/>
      <c r="E24" s="66" t="s">
        <v>25</v>
      </c>
      <c r="F24" s="66" t="s">
        <v>26</v>
      </c>
      <c r="G24" s="66"/>
      <c r="H24" s="66">
        <v>0.75</v>
      </c>
      <c r="I24" s="68"/>
      <c r="J24" s="21">
        <v>18.89</v>
      </c>
      <c r="K24" s="85"/>
    </row>
    <row r="25" spans="1:11" ht="27" customHeight="1">
      <c r="A25" s="36"/>
      <c r="B25" s="42"/>
      <c r="C25" s="25" t="s">
        <v>51</v>
      </c>
      <c r="D25" s="62"/>
      <c r="E25" s="66"/>
      <c r="F25" s="66" t="s">
        <v>27</v>
      </c>
      <c r="G25" s="66"/>
      <c r="H25" s="66">
        <v>1.125</v>
      </c>
      <c r="I25" s="68"/>
      <c r="J25" s="21">
        <v>28.33</v>
      </c>
      <c r="K25" s="86" t="s">
        <v>52</v>
      </c>
    </row>
    <row r="26" spans="1:11" ht="27" customHeight="1">
      <c r="A26" s="35"/>
      <c r="B26" s="44"/>
      <c r="C26" s="27"/>
      <c r="D26" s="62"/>
      <c r="E26" s="21" t="s">
        <v>28</v>
      </c>
      <c r="F26" s="66">
        <v>1.5</v>
      </c>
      <c r="G26" s="66"/>
      <c r="H26" s="66"/>
      <c r="I26" s="68"/>
      <c r="J26" s="21">
        <v>37.77</v>
      </c>
      <c r="K26" s="86"/>
    </row>
    <row r="27" spans="1:11" ht="24.75" customHeight="1">
      <c r="A27" s="32"/>
      <c r="B27" s="70" t="s">
        <v>22</v>
      </c>
      <c r="C27" s="71"/>
      <c r="D27" s="72"/>
      <c r="E27" s="73">
        <f>E28+E29</f>
        <v>37.349999999999994</v>
      </c>
      <c r="F27" s="73"/>
      <c r="G27" s="73"/>
      <c r="H27" s="73"/>
      <c r="I27" s="73"/>
      <c r="J27" s="39">
        <f>J28+J29</f>
        <v>1448.6599999999999</v>
      </c>
      <c r="K27" s="15" t="s">
        <v>21</v>
      </c>
    </row>
    <row r="28" spans="1:12" ht="24.75" customHeight="1">
      <c r="A28" s="32"/>
      <c r="B28" s="26"/>
      <c r="C28" s="66" t="s">
        <v>29</v>
      </c>
      <c r="D28" s="66"/>
      <c r="E28" s="66">
        <f>E31+E34+E36+E38+E40</f>
        <v>26.849999999999998</v>
      </c>
      <c r="F28" s="66"/>
      <c r="G28" s="66"/>
      <c r="H28" s="66"/>
      <c r="I28" s="66"/>
      <c r="J28" s="38">
        <f>J31+J34+J36+J38+J40</f>
        <v>1042.85</v>
      </c>
      <c r="K28" s="13"/>
      <c r="L28" s="20"/>
    </row>
    <row r="29" spans="1:12" ht="24.75" customHeight="1">
      <c r="A29" s="32"/>
      <c r="B29" s="25"/>
      <c r="C29" s="66" t="s">
        <v>33</v>
      </c>
      <c r="D29" s="66"/>
      <c r="E29" s="66">
        <v>10.5</v>
      </c>
      <c r="F29" s="66"/>
      <c r="G29" s="66"/>
      <c r="H29" s="66"/>
      <c r="I29" s="66"/>
      <c r="J29" s="38">
        <f>J32+J35+J39</f>
        <v>405.81</v>
      </c>
      <c r="K29" s="19"/>
      <c r="L29" s="18"/>
    </row>
    <row r="30" spans="1:12" ht="24.75" customHeight="1">
      <c r="A30" s="34" t="s">
        <v>53</v>
      </c>
      <c r="B30" s="32"/>
      <c r="C30" s="66" t="s">
        <v>34</v>
      </c>
      <c r="D30" s="22" t="s">
        <v>54</v>
      </c>
      <c r="E30" s="66">
        <v>28</v>
      </c>
      <c r="F30" s="66"/>
      <c r="G30" s="66"/>
      <c r="H30" s="66"/>
      <c r="I30" s="66"/>
      <c r="J30" s="38">
        <f>4139*'2015.5-2015.6'!E30/100</f>
        <v>1158.92</v>
      </c>
      <c r="K30" s="87" t="s">
        <v>55</v>
      </c>
      <c r="L30" s="18"/>
    </row>
    <row r="31" spans="1:12" ht="24.75" customHeight="1">
      <c r="A31" s="33"/>
      <c r="B31" s="32"/>
      <c r="C31" s="66"/>
      <c r="D31" s="22" t="s">
        <v>39</v>
      </c>
      <c r="E31" s="66">
        <v>20</v>
      </c>
      <c r="F31" s="66"/>
      <c r="G31" s="66"/>
      <c r="H31" s="66"/>
      <c r="I31" s="66"/>
      <c r="J31" s="38">
        <f>4139*'2015.5-2015.6'!E31/100</f>
        <v>827.8</v>
      </c>
      <c r="K31" s="87"/>
      <c r="L31" s="18"/>
    </row>
    <row r="32" spans="1:12" ht="24.75" customHeight="1">
      <c r="A32" s="34" t="s">
        <v>56</v>
      </c>
      <c r="B32" s="32" t="s">
        <v>37</v>
      </c>
      <c r="C32" s="66"/>
      <c r="D32" s="22" t="s">
        <v>41</v>
      </c>
      <c r="E32" s="66">
        <v>8</v>
      </c>
      <c r="F32" s="66"/>
      <c r="G32" s="66"/>
      <c r="H32" s="66"/>
      <c r="I32" s="66"/>
      <c r="J32" s="38">
        <f>4139*'2015.5-2015.6'!E32/100</f>
        <v>331.12</v>
      </c>
      <c r="K32" s="37" t="s">
        <v>57</v>
      </c>
      <c r="L32" s="18"/>
    </row>
    <row r="33" spans="1:12" ht="24.75" customHeight="1">
      <c r="A33" s="33"/>
      <c r="B33" s="32"/>
      <c r="C33" s="66" t="s">
        <v>58</v>
      </c>
      <c r="D33" s="22" t="s">
        <v>54</v>
      </c>
      <c r="E33" s="66">
        <v>7</v>
      </c>
      <c r="F33" s="66"/>
      <c r="G33" s="66"/>
      <c r="H33" s="66"/>
      <c r="I33" s="66"/>
      <c r="J33" s="38">
        <v>234.99</v>
      </c>
      <c r="K33" s="37" t="s">
        <v>59</v>
      </c>
      <c r="L33" s="18"/>
    </row>
    <row r="34" spans="1:12" ht="24.75" customHeight="1">
      <c r="A34" s="32" t="s">
        <v>60</v>
      </c>
      <c r="B34" s="32"/>
      <c r="C34" s="66"/>
      <c r="D34" s="22" t="s">
        <v>39</v>
      </c>
      <c r="E34" s="66">
        <v>5</v>
      </c>
      <c r="F34" s="66"/>
      <c r="G34" s="66"/>
      <c r="H34" s="66"/>
      <c r="I34" s="66"/>
      <c r="J34" s="38">
        <v>167.85</v>
      </c>
      <c r="K34" s="37" t="s">
        <v>61</v>
      </c>
      <c r="L34" s="18"/>
    </row>
    <row r="35" spans="1:12" ht="24.75" customHeight="1">
      <c r="A35" s="33"/>
      <c r="B35" s="32" t="s">
        <v>46</v>
      </c>
      <c r="C35" s="66"/>
      <c r="D35" s="22" t="s">
        <v>41</v>
      </c>
      <c r="E35" s="66">
        <v>2</v>
      </c>
      <c r="F35" s="66"/>
      <c r="G35" s="66"/>
      <c r="H35" s="66"/>
      <c r="I35" s="66"/>
      <c r="J35" s="38">
        <v>67.14</v>
      </c>
      <c r="K35" s="37" t="s">
        <v>62</v>
      </c>
      <c r="L35" s="18"/>
    </row>
    <row r="36" spans="1:12" ht="24.75" customHeight="1">
      <c r="A36" s="34" t="s">
        <v>45</v>
      </c>
      <c r="B36" s="33"/>
      <c r="C36" s="21" t="s">
        <v>13</v>
      </c>
      <c r="D36" s="22" t="s">
        <v>39</v>
      </c>
      <c r="E36" s="66">
        <v>0.9</v>
      </c>
      <c r="F36" s="66"/>
      <c r="G36" s="66"/>
      <c r="H36" s="66"/>
      <c r="I36" s="66"/>
      <c r="J36" s="38">
        <v>28.32</v>
      </c>
      <c r="K36" s="37" t="s">
        <v>63</v>
      </c>
      <c r="L36" s="17"/>
    </row>
    <row r="37" spans="1:12" ht="24.75" customHeight="1">
      <c r="A37" s="33"/>
      <c r="B37" s="24"/>
      <c r="C37" s="67" t="s">
        <v>15</v>
      </c>
      <c r="D37" s="22" t="s">
        <v>54</v>
      </c>
      <c r="E37" s="66">
        <v>1</v>
      </c>
      <c r="F37" s="66"/>
      <c r="G37" s="66"/>
      <c r="H37" s="66"/>
      <c r="I37" s="66"/>
      <c r="J37" s="38">
        <v>15.1</v>
      </c>
      <c r="K37" s="11"/>
      <c r="L37" s="17"/>
    </row>
    <row r="38" spans="1:12" ht="24.75" customHeight="1">
      <c r="A38" s="33"/>
      <c r="B38" s="24"/>
      <c r="C38" s="75"/>
      <c r="D38" s="22" t="s">
        <v>39</v>
      </c>
      <c r="E38" s="66">
        <v>0.5</v>
      </c>
      <c r="F38" s="66"/>
      <c r="G38" s="66"/>
      <c r="H38" s="66"/>
      <c r="I38" s="66"/>
      <c r="J38" s="38">
        <v>7.55</v>
      </c>
      <c r="K38" s="11"/>
      <c r="L38" s="17"/>
    </row>
    <row r="39" spans="1:12" ht="24.75" customHeight="1">
      <c r="A39" s="33"/>
      <c r="B39" s="24"/>
      <c r="C39" s="74"/>
      <c r="D39" s="22" t="s">
        <v>41</v>
      </c>
      <c r="E39" s="66">
        <v>0.5</v>
      </c>
      <c r="F39" s="66"/>
      <c r="G39" s="66"/>
      <c r="H39" s="66"/>
      <c r="I39" s="66"/>
      <c r="J39" s="38">
        <v>7.55</v>
      </c>
      <c r="K39" s="11"/>
      <c r="L39" s="17"/>
    </row>
    <row r="40" spans="1:12" ht="24.75" customHeight="1">
      <c r="A40" s="23"/>
      <c r="B40" s="23"/>
      <c r="C40" s="21" t="s">
        <v>14</v>
      </c>
      <c r="D40" s="22" t="s">
        <v>39</v>
      </c>
      <c r="E40" s="66">
        <v>0.45</v>
      </c>
      <c r="F40" s="66"/>
      <c r="G40" s="66"/>
      <c r="H40" s="66"/>
      <c r="I40" s="66"/>
      <c r="J40" s="38">
        <v>11.33</v>
      </c>
      <c r="K40" s="12"/>
      <c r="L40" s="17"/>
    </row>
    <row r="41" spans="1:1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ht="18.75">
      <c r="A42" s="16"/>
    </row>
  </sheetData>
  <sheetProtection/>
  <mergeCells count="68">
    <mergeCell ref="K8:K10"/>
    <mergeCell ref="K11:K16"/>
    <mergeCell ref="K17:K20"/>
    <mergeCell ref="K21:K24"/>
    <mergeCell ref="K25:K26"/>
    <mergeCell ref="K30:K31"/>
    <mergeCell ref="E40:I40"/>
    <mergeCell ref="C16:C18"/>
    <mergeCell ref="C30:C32"/>
    <mergeCell ref="C33:C35"/>
    <mergeCell ref="C37:C39"/>
    <mergeCell ref="D23:D26"/>
    <mergeCell ref="E24:E25"/>
    <mergeCell ref="E34:I34"/>
    <mergeCell ref="E35:I35"/>
    <mergeCell ref="E36:I36"/>
    <mergeCell ref="E37:I37"/>
    <mergeCell ref="E38:I38"/>
    <mergeCell ref="E39:I39"/>
    <mergeCell ref="C29:D29"/>
    <mergeCell ref="E29:I29"/>
    <mergeCell ref="E30:I30"/>
    <mergeCell ref="E31:I31"/>
    <mergeCell ref="E32:I32"/>
    <mergeCell ref="E33:I33"/>
    <mergeCell ref="F25:G25"/>
    <mergeCell ref="H25:I25"/>
    <mergeCell ref="F26:I26"/>
    <mergeCell ref="B27:D27"/>
    <mergeCell ref="E27:I27"/>
    <mergeCell ref="C28:D28"/>
    <mergeCell ref="E28:I28"/>
    <mergeCell ref="E20:I20"/>
    <mergeCell ref="E21:I21"/>
    <mergeCell ref="E22:I22"/>
    <mergeCell ref="F23:I23"/>
    <mergeCell ref="F24:G24"/>
    <mergeCell ref="H24:I24"/>
    <mergeCell ref="E14:I14"/>
    <mergeCell ref="E15:I15"/>
    <mergeCell ref="E16:I16"/>
    <mergeCell ref="E17:I17"/>
    <mergeCell ref="E18:I18"/>
    <mergeCell ref="E19:I19"/>
    <mergeCell ref="F10:G10"/>
    <mergeCell ref="H10:I10"/>
    <mergeCell ref="F11:I11"/>
    <mergeCell ref="C12:D12"/>
    <mergeCell ref="E12:I12"/>
    <mergeCell ref="E13:I13"/>
    <mergeCell ref="E9:E10"/>
    <mergeCell ref="C8:D11"/>
    <mergeCell ref="F6:G6"/>
    <mergeCell ref="H6:I6"/>
    <mergeCell ref="F7:I7"/>
    <mergeCell ref="F8:I8"/>
    <mergeCell ref="F9:G9"/>
    <mergeCell ref="H9:I9"/>
    <mergeCell ref="A1:K1"/>
    <mergeCell ref="A2:K2"/>
    <mergeCell ref="A3:D3"/>
    <mergeCell ref="E3:I3"/>
    <mergeCell ref="F4:I4"/>
    <mergeCell ref="F5:G5"/>
    <mergeCell ref="H5:I5"/>
    <mergeCell ref="E5:E6"/>
    <mergeCell ref="K4:K7"/>
    <mergeCell ref="B4:D7"/>
  </mergeCells>
  <printOptions/>
  <pageMargins left="0.7479166666666667" right="0.7479166666666667" top="0.6673611111111111" bottom="0.5902777777777778" header="0.5111111111111111" footer="0.5111111111111111"/>
  <pageSetup fitToHeight="1" fitToWidth="1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yaoyaoyao瑶</dc:creator>
  <cp:keywords/>
  <dc:description/>
  <cp:lastModifiedBy>yaoyaoyao瑶</cp:lastModifiedBy>
  <cp:lastPrinted>2014-07-08T09:02:59Z</cp:lastPrinted>
  <dcterms:created xsi:type="dcterms:W3CDTF">1996-12-17T01:32:42Z</dcterms:created>
  <dcterms:modified xsi:type="dcterms:W3CDTF">2020-01-09T07:01:51Z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